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3895" windowHeight="14310" activeTab="1"/>
  </bookViews>
  <sheets>
    <sheet name="MB 48" sheetId="1" r:id="rId1"/>
    <sheet name="MB 49" sheetId="2" r:id="rId2"/>
    <sheet name="Sheet3" sheetId="3" r:id="rId3"/>
  </sheets>
  <definedNames>
    <definedName name="_xlnm.Print_Titles" localSheetId="0">'MB 48'!$8:$8</definedName>
    <definedName name="_xlnm.Print_Titles" localSheetId="1">'MB 49'!$6:$8</definedName>
  </definedNames>
  <calcPr calcId="124519"/>
</workbook>
</file>

<file path=xl/calcChain.xml><?xml version="1.0" encoding="utf-8"?>
<calcChain xmlns="http://schemas.openxmlformats.org/spreadsheetml/2006/main">
  <c r="C55" i="1"/>
  <c r="C33"/>
  <c r="C61"/>
  <c r="F34" i="2"/>
  <c r="C34" s="1"/>
  <c r="C35"/>
  <c r="E30"/>
  <c r="C30" s="1"/>
  <c r="C32"/>
  <c r="C33"/>
  <c r="C31"/>
  <c r="E24"/>
  <c r="E23" s="1"/>
  <c r="D24"/>
  <c r="D23" s="1"/>
  <c r="C25"/>
  <c r="C26"/>
  <c r="D21"/>
  <c r="C21" s="1"/>
  <c r="H16"/>
  <c r="H15" s="1"/>
  <c r="I16"/>
  <c r="I15" s="1"/>
  <c r="G16"/>
  <c r="G15" s="1"/>
  <c r="D15"/>
  <c r="C17"/>
  <c r="C14"/>
  <c r="C13"/>
  <c r="G12"/>
  <c r="G10" s="1"/>
  <c r="H12"/>
  <c r="H10" s="1"/>
  <c r="I12"/>
  <c r="I10" s="1"/>
  <c r="D12"/>
  <c r="D10" s="1"/>
  <c r="C20" i="1"/>
  <c r="C65"/>
  <c r="C30"/>
  <c r="C12"/>
  <c r="C10" s="1"/>
  <c r="C27"/>
  <c r="C28"/>
  <c r="C26"/>
  <c r="F23" i="2" l="1"/>
  <c r="C23" s="1"/>
  <c r="C29" i="1"/>
  <c r="C24" i="2"/>
  <c r="D20"/>
  <c r="H22"/>
  <c r="H20" s="1"/>
  <c r="H18" s="1"/>
  <c r="I22"/>
  <c r="I20" s="1"/>
  <c r="I18" s="1"/>
  <c r="G22"/>
  <c r="C15"/>
  <c r="C16"/>
  <c r="C10"/>
  <c r="C12"/>
  <c r="C25" i="1"/>
  <c r="D18" i="2" l="1"/>
  <c r="C22"/>
  <c r="G20"/>
  <c r="G18" s="1"/>
  <c r="C23" i="1"/>
  <c r="C21" s="1"/>
  <c r="C18" s="1"/>
  <c r="C19"/>
  <c r="C18" i="2" l="1"/>
  <c r="C20"/>
</calcChain>
</file>

<file path=xl/sharedStrings.xml><?xml version="1.0" encoding="utf-8"?>
<sst xmlns="http://schemas.openxmlformats.org/spreadsheetml/2006/main" count="133" uniqueCount="92">
  <si>
    <t>Mẫu biểu số 48</t>
  </si>
  <si>
    <t>Đơn vị: 1000 đồng</t>
  </si>
  <si>
    <t>STT</t>
  </si>
  <si>
    <t>Nội dung</t>
  </si>
  <si>
    <t>Tổng số</t>
  </si>
  <si>
    <t>I</t>
  </si>
  <si>
    <t>Tổng số thu, chi, nộp ngân sách phí, lệ phí</t>
  </si>
  <si>
    <t>Số thu phí, lệ phí</t>
  </si>
  <si>
    <t>Lệ phí</t>
  </si>
  <si>
    <t>Phí</t>
  </si>
  <si>
    <t>Chi từ nguồn thu phí được để lại</t>
  </si>
  <si>
    <t>a</t>
  </si>
  <si>
    <t>Kinh phí nhiệm vụ thường xuyên</t>
  </si>
  <si>
    <t>b</t>
  </si>
  <si>
    <t>Kinh phí nhiệm vụ không thường xuyên</t>
  </si>
  <si>
    <t>Chi quản lý hành chính</t>
  </si>
  <si>
    <t>Kinh phí thực hiện chế độ tự chủ</t>
  </si>
  <si>
    <t>Kinh phí không thực hiện chế độ tự chủ</t>
  </si>
  <si>
    <t>Số phí, lệ phí nộp NSNN</t>
  </si>
  <si>
    <t>II</t>
  </si>
  <si>
    <t>Nghiên cứu khoa học (cấp huyện không có nội dung này)</t>
  </si>
  <si>
    <t xml:space="preserve">Chi sự nghiệp giáo dục, đào tạo, dạy nghề </t>
  </si>
  <si>
    <t>Chi sự nghiệp y tế, dân số và gia đình</t>
  </si>
  <si>
    <t>Chi sự nghiệp kinh tế</t>
  </si>
  <si>
    <t xml:space="preserve">Chi sự nghiệp bảo vệ môi trường </t>
  </si>
  <si>
    <t>Chi sự nghiệp văn hóa thông tin</t>
  </si>
  <si>
    <t>Chi sự nghiệp phát thanh, truyền hình</t>
  </si>
  <si>
    <t>Chi sự nghiệp thể dục thể thao</t>
  </si>
  <si>
    <t>Mẫu biểu số 49</t>
  </si>
  <si>
    <t>Đơn vị: 1.000 đồng</t>
  </si>
  <si>
    <t>Chi tiết theo đơn vị sử dụng</t>
  </si>
  <si>
    <t>A</t>
  </si>
  <si>
    <t>B</t>
  </si>
  <si>
    <t xml:space="preserve">Tổng số thu, chi, nộp ngân sách phí, lệ phí </t>
  </si>
  <si>
    <t>Chi sự nghiệp giáo dục, đào tạo, dạy nghề</t>
  </si>
  <si>
    <t>Chi sự nghiệp bảo vệ môi trường</t>
  </si>
  <si>
    <t>Mã số đơn vị sử dụng NSNN</t>
  </si>
  <si>
    <t>Mã số Kho bạc Nhà nước nơi giao dịch</t>
  </si>
  <si>
    <t>Sở Tư pháp Tây Ninh</t>
  </si>
  <si>
    <t>Chương: 414</t>
  </si>
  <si>
    <t>DỰ TOÁN THU, CHI NGÂN SÁCH NHÀ NƯỚC NĂM 2019</t>
  </si>
  <si>
    <t>Đơn vị: Sở Tư pháp</t>
  </si>
  <si>
    <t>Mã số: 1029490</t>
  </si>
  <si>
    <t>Phí cấp phiếu LLTP</t>
  </si>
  <si>
    <t>Phí Công chứng</t>
  </si>
  <si>
    <t>- Phòng công chứng số 1</t>
  </si>
  <si>
    <t>- Phòng công chứng số 2</t>
  </si>
  <si>
    <t>- Phòng công chứng số 3</t>
  </si>
  <si>
    <t>- Văn phòng Sở</t>
  </si>
  <si>
    <t>- TT TGPL</t>
  </si>
  <si>
    <t>Văn phòng Sở</t>
  </si>
  <si>
    <t>TT TGPL</t>
  </si>
  <si>
    <t>TT DV ĐGTS</t>
  </si>
  <si>
    <t>PCC1</t>
  </si>
  <si>
    <t>PCC2</t>
  </si>
  <si>
    <t>PCC3</t>
  </si>
  <si>
    <t>Kinh phí nhiệm vụ không thường xuyên (MDP: 200)</t>
  </si>
  <si>
    <t>Kinh phí nhiệm vụ không thường xuyên (MDP: 100)</t>
  </si>
  <si>
    <t>PHÂN BỔ DỰ TOÁN THU, CHI NGÂN SÁCH NHÀ NƯỚC NĂM 2019</t>
  </si>
  <si>
    <t>KP tuyên truyền, phổ biến pháp luật</t>
  </si>
  <si>
    <t>KP chi cho công tác chuẩn tiếp cận pháp luật</t>
  </si>
  <si>
    <t>KP thực hiện công tác hòa giải ở cơ sở</t>
  </si>
  <si>
    <t>KP rà soát, hệ thống hóa các văn bản pháp luật</t>
  </si>
  <si>
    <t>KP kiểm tra, xử lý các văn bản pháp luật</t>
  </si>
  <si>
    <t>KP theo dõi tình hình thi hành các văn bản pháp luật</t>
  </si>
  <si>
    <t>KP in biểu mẫu hộ tịch cấp miễn phí</t>
  </si>
  <si>
    <t>KP đối nội, đối ngoại</t>
  </si>
  <si>
    <t>KP hoạt động của tổ chức cơ sở Đảng</t>
  </si>
  <si>
    <t>KP cho CBCC làm đầu mối KS thủ tục hành chính</t>
  </si>
  <si>
    <t>KP xây dựng và thẩm định văn bản QPPL</t>
  </si>
  <si>
    <t>KP thực hiện công tác Bổ trợ tư pháp</t>
  </si>
  <si>
    <t>KP cập nhật lý lịch tư pháp</t>
  </si>
  <si>
    <t>KP công tác nuôi con nuôi</t>
  </si>
  <si>
    <t>KP phục vụ công tác lý lịch, hộ tịch, chứng thực, giao dịch bảo đảm, bồi thường nhà nước, đăng ký giao dịch bảo đảm</t>
  </si>
  <si>
    <t>KP phục vụ cho công tác thu phí, lệ phí</t>
  </si>
  <si>
    <t>KP cập nhật cơ sở dữ liệu quốc gia về pháp luật</t>
  </si>
  <si>
    <t>KP thực hiện công tác kiểm tra, thanh tra</t>
  </si>
  <si>
    <t>KP duy trì hệ thống quản lý chất lượng (iso)</t>
  </si>
  <si>
    <t>KP trang phục thanh tra</t>
  </si>
  <si>
    <t>KP mua sắm, sửa chữa</t>
  </si>
  <si>
    <t>KP trang phục TGV</t>
  </si>
  <si>
    <t>KP của Hội đồng phối hợp liên ngành (theo TTLT số 11)</t>
  </si>
  <si>
    <t>Kinh phí thực hiện chế độ tự chủ (Văn phòng Sở)</t>
  </si>
  <si>
    <t>Chi quản lý hành chính (340 - 341)</t>
  </si>
  <si>
    <t>Chi bảo đảm xã hội (TT TGPL - 370 - 398)</t>
  </si>
  <si>
    <t>Chi sự nghiệp kinh tế (TT DV ĐGTS - 280 - 338)</t>
  </si>
  <si>
    <t>Dự toán chi ngân sách nhà nước</t>
  </si>
  <si>
    <t>Ghi chú: Trong tổng chi ngân sách trên bao gồm mức trích lập Quỹ thi đua khen thưởng của đơn vị theo quy định tại NĐ số 91/2017/NĐ-CP ngày 31/7/2017 của CP (Quỹ thi đua khen thưởng được trích lập từ nguồn kinh phí hoạt động thường xuyên của cơ quan quản lý hành chính và bộ máy đơn vị sự nghiệp)</t>
  </si>
  <si>
    <t>(Kèm theo quyết định số:       /QĐ-STP ngày …../01/2019 của Sở Tư pháp Tây Ninh)</t>
  </si>
  <si>
    <t>(Kèm theo Quyết định số:       /QĐ-STP ngày …/01/2019 của Sở Tư pháp Tây Ninh)</t>
  </si>
  <si>
    <t>Chi bảo đảm xã hội (370 - 398)</t>
  </si>
  <si>
    <t>Chi sự nghiệp kinh tế (280 - 338)</t>
  </si>
</sst>
</file>

<file path=xl/styles.xml><?xml version="1.0" encoding="utf-8"?>
<styleSheet xmlns="http://schemas.openxmlformats.org/spreadsheetml/2006/main">
  <numFmts count="2">
    <numFmt numFmtId="43" formatCode="_(* #,##0.00_);_(* \(#,##0.00\);_(* &quot;-&quot;??_);_(@_)"/>
    <numFmt numFmtId="164" formatCode="_(* #,##0_);_(* \(#,##0\);_(* &quot;-&quot;??_);_(@_)"/>
  </numFmts>
  <fonts count="10">
    <font>
      <sz val="11"/>
      <color theme="1"/>
      <name val="Calibri"/>
      <family val="2"/>
      <scheme val="minor"/>
    </font>
    <font>
      <sz val="11"/>
      <color theme="1"/>
      <name val="Calibri"/>
      <family val="2"/>
      <scheme val="minor"/>
    </font>
    <font>
      <b/>
      <sz val="13"/>
      <color rgb="FF000000"/>
      <name val="Arial"/>
      <family val="2"/>
    </font>
    <font>
      <sz val="13"/>
      <color theme="1"/>
      <name val="Calibri"/>
      <family val="2"/>
      <scheme val="minor"/>
    </font>
    <font>
      <sz val="13"/>
      <color rgb="FF000000"/>
      <name val="Arial"/>
      <family val="2"/>
    </font>
    <font>
      <b/>
      <i/>
      <sz val="13"/>
      <color rgb="FF000000"/>
      <name val="Arial"/>
      <family val="2"/>
    </font>
    <font>
      <i/>
      <sz val="13"/>
      <color rgb="FF000000"/>
      <name val="Arial"/>
      <family val="2"/>
    </font>
    <font>
      <i/>
      <sz val="13"/>
      <color theme="1"/>
      <name val="Calibri"/>
      <family val="2"/>
      <scheme val="minor"/>
    </font>
    <font>
      <b/>
      <sz val="13"/>
      <color theme="1"/>
      <name val="Calibri"/>
      <family val="2"/>
      <scheme val="minor"/>
    </font>
    <font>
      <b/>
      <i/>
      <sz val="13"/>
      <color theme="1"/>
      <name val="Calibri"/>
      <family val="2"/>
      <scheme val="minor"/>
    </font>
  </fonts>
  <fills count="2">
    <fill>
      <patternFill patternType="none"/>
    </fill>
    <fill>
      <patternFill patternType="gray125"/>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s>
  <cellStyleXfs count="2">
    <xf numFmtId="0" fontId="0" fillId="0" borderId="0"/>
    <xf numFmtId="43" fontId="1" fillId="0" borderId="0" applyFont="0" applyFill="0" applyBorder="0" applyAlignment="0" applyProtection="0"/>
  </cellStyleXfs>
  <cellXfs count="51">
    <xf numFmtId="0" fontId="0" fillId="0" borderId="0" xfId="0"/>
    <xf numFmtId="0" fontId="3" fillId="0" borderId="0" xfId="0" applyFont="1"/>
    <xf numFmtId="0" fontId="4" fillId="0" borderId="0" xfId="0" applyFont="1"/>
    <xf numFmtId="0" fontId="3"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2" fillId="0" borderId="3" xfId="0" applyFont="1" applyBorder="1" applyAlignment="1">
      <alignment horizontal="center" wrapText="1"/>
    </xf>
    <xf numFmtId="0" fontId="2" fillId="0" borderId="4" xfId="0" applyFont="1" applyBorder="1" applyAlignment="1">
      <alignment wrapText="1"/>
    </xf>
    <xf numFmtId="0" fontId="5" fillId="0" borderId="3" xfId="0" applyFont="1" applyBorder="1" applyAlignment="1">
      <alignment horizontal="center" wrapText="1"/>
    </xf>
    <xf numFmtId="0" fontId="5" fillId="0" borderId="4" xfId="0" applyFont="1" applyBorder="1" applyAlignment="1">
      <alignment wrapText="1"/>
    </xf>
    <xf numFmtId="0" fontId="4" fillId="0" borderId="3" xfId="0" applyFont="1" applyBorder="1" applyAlignment="1">
      <alignment horizontal="center" wrapText="1"/>
    </xf>
    <xf numFmtId="0" fontId="4" fillId="0" borderId="4" xfId="0" applyFont="1" applyBorder="1" applyAlignment="1">
      <alignment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0" xfId="0" applyFont="1" applyAlignment="1">
      <alignment vertical="center"/>
    </xf>
    <xf numFmtId="164" fontId="3" fillId="0" borderId="0" xfId="1" applyNumberFormat="1" applyFont="1"/>
    <xf numFmtId="164" fontId="6" fillId="0" borderId="0" xfId="1" applyNumberFormat="1" applyFont="1" applyAlignment="1">
      <alignment horizontal="right"/>
    </xf>
    <xf numFmtId="164" fontId="2" fillId="0" borderId="2" xfId="1" applyNumberFormat="1" applyFont="1" applyBorder="1" applyAlignment="1">
      <alignment horizontal="center" vertical="center" wrapText="1"/>
    </xf>
    <xf numFmtId="164" fontId="4" fillId="0" borderId="4" xfId="1" applyNumberFormat="1" applyFont="1" applyBorder="1" applyAlignment="1">
      <alignment horizontal="center" wrapText="1"/>
    </xf>
    <xf numFmtId="164" fontId="4" fillId="0" borderId="4" xfId="1" applyNumberFormat="1" applyFont="1" applyBorder="1" applyAlignment="1">
      <alignment horizontal="center" vertical="center" wrapText="1"/>
    </xf>
    <xf numFmtId="0" fontId="6" fillId="0" borderId="3" xfId="0" applyFont="1" applyBorder="1" applyAlignment="1">
      <alignment horizontal="center" wrapText="1"/>
    </xf>
    <xf numFmtId="0" fontId="6" fillId="0" borderId="4" xfId="0" quotePrefix="1" applyFont="1" applyBorder="1" applyAlignment="1">
      <alignment wrapText="1"/>
    </xf>
    <xf numFmtId="164" fontId="6" fillId="0" borderId="4" xfId="1" applyNumberFormat="1" applyFont="1" applyBorder="1" applyAlignment="1">
      <alignment horizontal="center" vertical="center" wrapText="1"/>
    </xf>
    <xf numFmtId="0" fontId="7" fillId="0" borderId="0" xfId="0" applyFont="1"/>
    <xf numFmtId="164" fontId="2" fillId="0" borderId="4" xfId="1" applyNumberFormat="1" applyFont="1" applyBorder="1" applyAlignment="1">
      <alignment horizontal="center" vertical="center" wrapText="1"/>
    </xf>
    <xf numFmtId="0" fontId="2" fillId="0" borderId="3" xfId="0" applyFont="1" applyBorder="1" applyAlignment="1">
      <alignment horizontal="center" wrapText="1"/>
    </xf>
    <xf numFmtId="0" fontId="6" fillId="0" borderId="4" xfId="0" applyFont="1" applyBorder="1" applyAlignment="1">
      <alignment wrapText="1"/>
    </xf>
    <xf numFmtId="164" fontId="6" fillId="0" borderId="4" xfId="1" applyNumberFormat="1" applyFont="1" applyBorder="1" applyAlignment="1">
      <alignment horizontal="center" wrapText="1"/>
    </xf>
    <xf numFmtId="164" fontId="2" fillId="0" borderId="4" xfId="1" applyNumberFormat="1" applyFont="1" applyBorder="1" applyAlignment="1">
      <alignment horizontal="center" wrapText="1"/>
    </xf>
    <xf numFmtId="164" fontId="5" fillId="0" borderId="4" xfId="1" applyNumberFormat="1" applyFont="1" applyBorder="1" applyAlignment="1">
      <alignment horizontal="center" wrapText="1"/>
    </xf>
    <xf numFmtId="0" fontId="6" fillId="0" borderId="8" xfId="0" applyFont="1" applyBorder="1" applyAlignment="1">
      <alignment horizontal="left" wrapText="1"/>
    </xf>
    <xf numFmtId="0" fontId="2" fillId="0" borderId="0" xfId="0" applyFont="1" applyAlignment="1">
      <alignment horizontal="left" vertical="top" wrapText="1"/>
    </xf>
    <xf numFmtId="0" fontId="2"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2" fillId="0" borderId="0" xfId="0" applyFont="1" applyAlignment="1">
      <alignment horizontal="center" vertical="center"/>
    </xf>
    <xf numFmtId="0" fontId="6" fillId="0" borderId="0" xfId="0" applyFont="1" applyAlignment="1">
      <alignment horizontal="center" vertical="center"/>
    </xf>
    <xf numFmtId="0" fontId="8" fillId="0" borderId="0" xfId="0" applyFont="1"/>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64" fontId="2" fillId="0" borderId="0" xfId="1" applyNumberFormat="1" applyFont="1" applyAlignment="1">
      <alignment horizontal="center" vertical="top" wrapText="1"/>
    </xf>
    <xf numFmtId="0" fontId="5" fillId="0" borderId="4" xfId="0" quotePrefix="1" applyFont="1" applyBorder="1" applyAlignment="1">
      <alignment wrapText="1"/>
    </xf>
    <xf numFmtId="164" fontId="5" fillId="0" borderId="4" xfId="1" applyNumberFormat="1" applyFont="1" applyBorder="1" applyAlignment="1">
      <alignment horizontal="center" vertical="center" wrapText="1"/>
    </xf>
    <xf numFmtId="0" fontId="9" fillId="0" borderId="0" xfId="0" applyFont="1"/>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C114"/>
  <sheetViews>
    <sheetView topLeftCell="A58" workbookViewId="0">
      <selection activeCell="A72" sqref="A72:C72"/>
    </sheetView>
  </sheetViews>
  <sheetFormatPr defaultRowHeight="17.25"/>
  <cols>
    <col min="1" max="1" width="10.85546875" style="1" customWidth="1"/>
    <col min="2" max="2" width="66.140625" style="1" customWidth="1"/>
    <col min="3" max="3" width="16" style="15" customWidth="1"/>
    <col min="4" max="16384" width="9.140625" style="1"/>
  </cols>
  <sheetData>
    <row r="1" spans="1:3" ht="20.25" customHeight="1">
      <c r="A1" s="31" t="s">
        <v>38</v>
      </c>
      <c r="B1" s="31"/>
      <c r="C1" s="47" t="s">
        <v>0</v>
      </c>
    </row>
    <row r="2" spans="1:3" ht="21.75" customHeight="1">
      <c r="A2" s="31" t="s">
        <v>39</v>
      </c>
      <c r="B2" s="31"/>
      <c r="C2" s="47"/>
    </row>
    <row r="3" spans="1:3">
      <c r="A3" s="32" t="s">
        <v>40</v>
      </c>
      <c r="B3" s="32"/>
      <c r="C3" s="32"/>
    </row>
    <row r="4" spans="1:3" s="3" customFormat="1">
      <c r="A4" s="33" t="s">
        <v>41</v>
      </c>
      <c r="B4" s="33"/>
      <c r="C4" s="33"/>
    </row>
    <row r="5" spans="1:3" s="3" customFormat="1">
      <c r="A5" s="33" t="s">
        <v>42</v>
      </c>
      <c r="B5" s="33"/>
      <c r="C5" s="33"/>
    </row>
    <row r="6" spans="1:3" s="3" customFormat="1">
      <c r="A6" s="34" t="s">
        <v>88</v>
      </c>
      <c r="B6" s="34"/>
      <c r="C6" s="34"/>
    </row>
    <row r="7" spans="1:3" ht="18" thickBot="1">
      <c r="A7" s="4"/>
      <c r="C7" s="16" t="s">
        <v>1</v>
      </c>
    </row>
    <row r="8" spans="1:3" s="14" customFormat="1" ht="18" thickBot="1">
      <c r="A8" s="12" t="s">
        <v>2</v>
      </c>
      <c r="B8" s="13" t="s">
        <v>3</v>
      </c>
      <c r="C8" s="17" t="s">
        <v>4</v>
      </c>
    </row>
    <row r="9" spans="1:3" ht="23.25" customHeight="1" thickBot="1">
      <c r="A9" s="6" t="s">
        <v>5</v>
      </c>
      <c r="B9" s="7" t="s">
        <v>6</v>
      </c>
      <c r="C9" s="19"/>
    </row>
    <row r="10" spans="1:3" ht="23.25" customHeight="1" thickBot="1">
      <c r="A10" s="8">
        <v>1</v>
      </c>
      <c r="B10" s="9" t="s">
        <v>7</v>
      </c>
      <c r="C10" s="24">
        <f>C11+C12</f>
        <v>7000000</v>
      </c>
    </row>
    <row r="11" spans="1:3" ht="23.25" customHeight="1" thickBot="1">
      <c r="A11" s="10">
        <v>1.1000000000000001</v>
      </c>
      <c r="B11" s="11" t="s">
        <v>8</v>
      </c>
      <c r="C11" s="19"/>
    </row>
    <row r="12" spans="1:3" ht="23.25" customHeight="1" thickBot="1">
      <c r="A12" s="10">
        <v>1.2</v>
      </c>
      <c r="B12" s="11" t="s">
        <v>9</v>
      </c>
      <c r="C12" s="19">
        <f>C13+C14</f>
        <v>7000000</v>
      </c>
    </row>
    <row r="13" spans="1:3" ht="23.25" customHeight="1" thickBot="1">
      <c r="A13" s="10"/>
      <c r="B13" s="11" t="s">
        <v>43</v>
      </c>
      <c r="C13" s="19">
        <v>400000</v>
      </c>
    </row>
    <row r="14" spans="1:3" ht="23.25" customHeight="1" thickBot="1">
      <c r="A14" s="10"/>
      <c r="B14" s="11" t="s">
        <v>44</v>
      </c>
      <c r="C14" s="19">
        <v>6600000</v>
      </c>
    </row>
    <row r="15" spans="1:3" s="23" customFormat="1" ht="23.25" customHeight="1" thickBot="1">
      <c r="A15" s="20"/>
      <c r="B15" s="21" t="s">
        <v>45</v>
      </c>
      <c r="C15" s="22">
        <v>3800000</v>
      </c>
    </row>
    <row r="16" spans="1:3" s="23" customFormat="1" ht="23.25" customHeight="1" thickBot="1">
      <c r="A16" s="20"/>
      <c r="B16" s="21" t="s">
        <v>46</v>
      </c>
      <c r="C16" s="22">
        <v>1300000</v>
      </c>
    </row>
    <row r="17" spans="1:3" s="23" customFormat="1" ht="23.25" customHeight="1" thickBot="1">
      <c r="A17" s="20"/>
      <c r="B17" s="21" t="s">
        <v>47</v>
      </c>
      <c r="C17" s="22">
        <v>1500000</v>
      </c>
    </row>
    <row r="18" spans="1:3" ht="23.25" customHeight="1" thickBot="1">
      <c r="A18" s="6">
        <v>2</v>
      </c>
      <c r="B18" s="7" t="s">
        <v>10</v>
      </c>
      <c r="C18" s="24">
        <f>C10-C21</f>
        <v>5161000</v>
      </c>
    </row>
    <row r="19" spans="1:3" ht="23.25" customHeight="1" thickBot="1">
      <c r="A19" s="8">
        <v>2.1</v>
      </c>
      <c r="B19" s="9" t="s">
        <v>23</v>
      </c>
      <c r="C19" s="24">
        <f>C14-C25</f>
        <v>4950000</v>
      </c>
    </row>
    <row r="20" spans="1:3" ht="23.25" customHeight="1" thickBot="1">
      <c r="A20" s="8">
        <v>2.2000000000000002</v>
      </c>
      <c r="B20" s="9" t="s">
        <v>15</v>
      </c>
      <c r="C20" s="24">
        <f>C13-C24</f>
        <v>211000</v>
      </c>
    </row>
    <row r="21" spans="1:3" ht="23.25" customHeight="1" thickBot="1">
      <c r="A21" s="6">
        <v>3</v>
      </c>
      <c r="B21" s="7" t="s">
        <v>18</v>
      </c>
      <c r="C21" s="24">
        <f>C22+C23</f>
        <v>1839000</v>
      </c>
    </row>
    <row r="22" spans="1:3" ht="23.25" customHeight="1" thickBot="1">
      <c r="A22" s="8">
        <v>3.1</v>
      </c>
      <c r="B22" s="9" t="s">
        <v>8</v>
      </c>
      <c r="C22" s="19"/>
    </row>
    <row r="23" spans="1:3" ht="23.25" customHeight="1" thickBot="1">
      <c r="A23" s="8">
        <v>3.2</v>
      </c>
      <c r="B23" s="9" t="s">
        <v>9</v>
      </c>
      <c r="C23" s="24">
        <f>C24+C25</f>
        <v>1839000</v>
      </c>
    </row>
    <row r="24" spans="1:3" ht="23.25" customHeight="1" thickBot="1">
      <c r="A24" s="10"/>
      <c r="B24" s="11" t="s">
        <v>43</v>
      </c>
      <c r="C24" s="19">
        <v>189000</v>
      </c>
    </row>
    <row r="25" spans="1:3" ht="23.25" customHeight="1" thickBot="1">
      <c r="A25" s="10"/>
      <c r="B25" s="11" t="s">
        <v>44</v>
      </c>
      <c r="C25" s="19">
        <f>SUM(C26:C28)</f>
        <v>1650000</v>
      </c>
    </row>
    <row r="26" spans="1:3" ht="23.25" customHeight="1" thickBot="1">
      <c r="A26" s="10"/>
      <c r="B26" s="21" t="s">
        <v>45</v>
      </c>
      <c r="C26" s="19">
        <f>C15*25%</f>
        <v>950000</v>
      </c>
    </row>
    <row r="27" spans="1:3" ht="23.25" customHeight="1" thickBot="1">
      <c r="A27" s="10"/>
      <c r="B27" s="21" t="s">
        <v>46</v>
      </c>
      <c r="C27" s="19">
        <f t="shared" ref="C27:C28" si="0">C16*25%</f>
        <v>325000</v>
      </c>
    </row>
    <row r="28" spans="1:3" ht="23.25" customHeight="1" thickBot="1">
      <c r="A28" s="10"/>
      <c r="B28" s="21" t="s">
        <v>47</v>
      </c>
      <c r="C28" s="19">
        <f t="shared" si="0"/>
        <v>375000</v>
      </c>
    </row>
    <row r="29" spans="1:3" ht="23.25" customHeight="1" thickBot="1">
      <c r="A29" s="6" t="s">
        <v>19</v>
      </c>
      <c r="B29" s="7" t="s">
        <v>86</v>
      </c>
      <c r="C29" s="24">
        <f>C30+C61+C65</f>
        <v>9286300</v>
      </c>
    </row>
    <row r="30" spans="1:3" ht="23.25" customHeight="1" thickBot="1">
      <c r="A30" s="6">
        <v>1</v>
      </c>
      <c r="B30" s="7" t="s">
        <v>83</v>
      </c>
      <c r="C30" s="24">
        <f>C31+C32</f>
        <v>5832500</v>
      </c>
    </row>
    <row r="31" spans="1:3" ht="23.25" customHeight="1" thickBot="1">
      <c r="A31" s="10">
        <v>1.1000000000000001</v>
      </c>
      <c r="B31" s="11" t="s">
        <v>82</v>
      </c>
      <c r="C31" s="19">
        <v>3726100</v>
      </c>
    </row>
    <row r="32" spans="1:3" ht="23.25" customHeight="1" thickBot="1">
      <c r="A32" s="10">
        <v>1.2</v>
      </c>
      <c r="B32" s="11" t="s">
        <v>17</v>
      </c>
      <c r="C32" s="19">
        <v>2106400</v>
      </c>
    </row>
    <row r="33" spans="1:3" s="50" customFormat="1" ht="23.25" customHeight="1" thickBot="1">
      <c r="A33" s="8" t="s">
        <v>11</v>
      </c>
      <c r="B33" s="48" t="s">
        <v>48</v>
      </c>
      <c r="C33" s="49">
        <f>SUM(C34:C54)</f>
        <v>1961400</v>
      </c>
    </row>
    <row r="34" spans="1:3" s="23" customFormat="1" ht="23.25" customHeight="1" thickBot="1">
      <c r="A34" s="20"/>
      <c r="B34" s="26" t="s">
        <v>59</v>
      </c>
      <c r="C34" s="22">
        <v>540000</v>
      </c>
    </row>
    <row r="35" spans="1:3" s="23" customFormat="1" ht="23.25" customHeight="1" thickBot="1">
      <c r="A35" s="20"/>
      <c r="B35" s="26" t="s">
        <v>60</v>
      </c>
      <c r="C35" s="22">
        <v>45000</v>
      </c>
    </row>
    <row r="36" spans="1:3" s="23" customFormat="1" ht="23.25" customHeight="1" thickBot="1">
      <c r="A36" s="20"/>
      <c r="B36" s="26" t="s">
        <v>61</v>
      </c>
      <c r="C36" s="22">
        <v>45000</v>
      </c>
    </row>
    <row r="37" spans="1:3" s="23" customFormat="1" ht="23.25" customHeight="1" thickBot="1">
      <c r="A37" s="20"/>
      <c r="B37" s="26" t="s">
        <v>62</v>
      </c>
      <c r="C37" s="22">
        <v>32000</v>
      </c>
    </row>
    <row r="38" spans="1:3" s="23" customFormat="1" ht="23.25" customHeight="1" thickBot="1">
      <c r="A38" s="20"/>
      <c r="B38" s="26" t="s">
        <v>63</v>
      </c>
      <c r="C38" s="22">
        <v>54000</v>
      </c>
    </row>
    <row r="39" spans="1:3" s="23" customFormat="1" ht="23.25" customHeight="1" thickBot="1">
      <c r="A39" s="20"/>
      <c r="B39" s="26" t="s">
        <v>64</v>
      </c>
      <c r="C39" s="22">
        <v>135000</v>
      </c>
    </row>
    <row r="40" spans="1:3" s="23" customFormat="1" ht="23.25" customHeight="1" thickBot="1">
      <c r="A40" s="20"/>
      <c r="B40" s="26" t="s">
        <v>65</v>
      </c>
      <c r="C40" s="22">
        <v>270000</v>
      </c>
    </row>
    <row r="41" spans="1:3" s="23" customFormat="1" ht="23.25" customHeight="1" thickBot="1">
      <c r="A41" s="20"/>
      <c r="B41" s="26" t="s">
        <v>66</v>
      </c>
      <c r="C41" s="22">
        <v>60000</v>
      </c>
    </row>
    <row r="42" spans="1:3" s="23" customFormat="1" ht="23.25" customHeight="1" thickBot="1">
      <c r="A42" s="20"/>
      <c r="B42" s="26" t="s">
        <v>67</v>
      </c>
      <c r="C42" s="22">
        <v>41000</v>
      </c>
    </row>
    <row r="43" spans="1:3" s="23" customFormat="1" ht="23.25" customHeight="1" thickBot="1">
      <c r="A43" s="20"/>
      <c r="B43" s="26" t="s">
        <v>68</v>
      </c>
      <c r="C43" s="22">
        <v>16000</v>
      </c>
    </row>
    <row r="44" spans="1:3" s="23" customFormat="1" ht="23.25" customHeight="1" thickBot="1">
      <c r="A44" s="20"/>
      <c r="B44" s="26" t="s">
        <v>69</v>
      </c>
      <c r="C44" s="22">
        <v>122400</v>
      </c>
    </row>
    <row r="45" spans="1:3" s="23" customFormat="1" ht="23.25" customHeight="1" thickBot="1">
      <c r="A45" s="20"/>
      <c r="B45" s="26" t="s">
        <v>70</v>
      </c>
      <c r="C45" s="22">
        <v>135000</v>
      </c>
    </row>
    <row r="46" spans="1:3" s="23" customFormat="1" ht="23.25" customHeight="1" thickBot="1">
      <c r="A46" s="20"/>
      <c r="B46" s="26" t="s">
        <v>71</v>
      </c>
      <c r="C46" s="22">
        <v>54000</v>
      </c>
    </row>
    <row r="47" spans="1:3" s="23" customFormat="1" ht="23.25" customHeight="1" thickBot="1">
      <c r="A47" s="20"/>
      <c r="B47" s="26" t="s">
        <v>72</v>
      </c>
      <c r="C47" s="22">
        <v>36000</v>
      </c>
    </row>
    <row r="48" spans="1:3" s="23" customFormat="1" ht="36.75" customHeight="1" thickBot="1">
      <c r="A48" s="20"/>
      <c r="B48" s="26" t="s">
        <v>73</v>
      </c>
      <c r="C48" s="22">
        <v>135000</v>
      </c>
    </row>
    <row r="49" spans="1:3" s="23" customFormat="1" ht="23.25" customHeight="1" thickBot="1">
      <c r="A49" s="20"/>
      <c r="B49" s="26" t="s">
        <v>74</v>
      </c>
      <c r="C49" s="22">
        <v>90000</v>
      </c>
    </row>
    <row r="50" spans="1:3" s="23" customFormat="1" ht="23.25" customHeight="1" thickBot="1">
      <c r="A50" s="20"/>
      <c r="B50" s="26" t="s">
        <v>75</v>
      </c>
      <c r="C50" s="22">
        <v>16000</v>
      </c>
    </row>
    <row r="51" spans="1:3" s="23" customFormat="1" ht="23.25" customHeight="1" thickBot="1">
      <c r="A51" s="20"/>
      <c r="B51" s="26" t="s">
        <v>76</v>
      </c>
      <c r="C51" s="22">
        <v>36000</v>
      </c>
    </row>
    <row r="52" spans="1:3" s="23" customFormat="1" ht="23.25" customHeight="1" thickBot="1">
      <c r="A52" s="20"/>
      <c r="B52" s="26" t="s">
        <v>77</v>
      </c>
      <c r="C52" s="22">
        <v>6000</v>
      </c>
    </row>
    <row r="53" spans="1:3" s="23" customFormat="1" ht="23.25" customHeight="1" thickBot="1">
      <c r="A53" s="20"/>
      <c r="B53" s="26" t="s">
        <v>78</v>
      </c>
      <c r="C53" s="22">
        <v>8000</v>
      </c>
    </row>
    <row r="54" spans="1:3" s="23" customFormat="1" ht="23.25" customHeight="1" thickBot="1">
      <c r="A54" s="20"/>
      <c r="B54" s="26" t="s">
        <v>79</v>
      </c>
      <c r="C54" s="22">
        <v>85000</v>
      </c>
    </row>
    <row r="55" spans="1:3" s="50" customFormat="1" ht="23.25" customHeight="1" thickBot="1">
      <c r="A55" s="8" t="s">
        <v>13</v>
      </c>
      <c r="B55" s="48" t="s">
        <v>49</v>
      </c>
      <c r="C55" s="49">
        <f>C56+C57</f>
        <v>145000</v>
      </c>
    </row>
    <row r="56" spans="1:3" s="23" customFormat="1" ht="23.25" customHeight="1" thickBot="1">
      <c r="A56" s="20"/>
      <c r="B56" s="26" t="s">
        <v>80</v>
      </c>
      <c r="C56" s="22">
        <v>50000</v>
      </c>
    </row>
    <row r="57" spans="1:3" s="23" customFormat="1" ht="23.25" customHeight="1" thickBot="1">
      <c r="A57" s="20"/>
      <c r="B57" s="26" t="s">
        <v>81</v>
      </c>
      <c r="C57" s="22">
        <v>95000</v>
      </c>
    </row>
    <row r="58" spans="1:3" ht="23.25" customHeight="1" thickBot="1">
      <c r="A58" s="6">
        <v>2</v>
      </c>
      <c r="B58" s="7" t="s">
        <v>20</v>
      </c>
      <c r="C58" s="19"/>
    </row>
    <row r="59" spans="1:3" ht="23.25" customHeight="1" thickBot="1">
      <c r="A59" s="6">
        <v>3</v>
      </c>
      <c r="B59" s="7" t="s">
        <v>21</v>
      </c>
      <c r="C59" s="19"/>
    </row>
    <row r="60" spans="1:3" ht="23.25" customHeight="1" thickBot="1">
      <c r="A60" s="6">
        <v>4</v>
      </c>
      <c r="B60" s="7" t="s">
        <v>22</v>
      </c>
      <c r="C60" s="19"/>
    </row>
    <row r="61" spans="1:3" ht="23.25" customHeight="1" thickBot="1">
      <c r="A61" s="6">
        <v>5</v>
      </c>
      <c r="B61" s="7" t="s">
        <v>84</v>
      </c>
      <c r="C61" s="24">
        <f>C62+C63+C64</f>
        <v>2941800</v>
      </c>
    </row>
    <row r="62" spans="1:3" ht="23.25" customHeight="1" thickBot="1">
      <c r="A62" s="10">
        <v>5.0999999999999996</v>
      </c>
      <c r="B62" s="11" t="s">
        <v>12</v>
      </c>
      <c r="C62" s="19">
        <v>1391800</v>
      </c>
    </row>
    <row r="63" spans="1:3" ht="23.25" customHeight="1" thickBot="1">
      <c r="A63" s="10">
        <v>5.2</v>
      </c>
      <c r="B63" s="11" t="s">
        <v>56</v>
      </c>
      <c r="C63" s="19">
        <v>1186000</v>
      </c>
    </row>
    <row r="64" spans="1:3" ht="23.25" customHeight="1" thickBot="1">
      <c r="A64" s="10">
        <v>5.3</v>
      </c>
      <c r="B64" s="11" t="s">
        <v>57</v>
      </c>
      <c r="C64" s="19">
        <v>364000</v>
      </c>
    </row>
    <row r="65" spans="1:3" ht="23.25" customHeight="1" thickBot="1">
      <c r="A65" s="6">
        <v>6</v>
      </c>
      <c r="B65" s="7" t="s">
        <v>85</v>
      </c>
      <c r="C65" s="24">
        <f>C66+C67</f>
        <v>512000</v>
      </c>
    </row>
    <row r="66" spans="1:3" ht="23.25" customHeight="1" thickBot="1">
      <c r="A66" s="10">
        <v>6.1</v>
      </c>
      <c r="B66" s="11" t="s">
        <v>12</v>
      </c>
      <c r="C66" s="19">
        <v>512000</v>
      </c>
    </row>
    <row r="67" spans="1:3" ht="23.25" customHeight="1" thickBot="1">
      <c r="A67" s="10">
        <v>6.2</v>
      </c>
      <c r="B67" s="11" t="s">
        <v>14</v>
      </c>
      <c r="C67" s="19"/>
    </row>
    <row r="68" spans="1:3" ht="23.25" customHeight="1" thickBot="1">
      <c r="A68" s="6">
        <v>7</v>
      </c>
      <c r="B68" s="7" t="s">
        <v>24</v>
      </c>
      <c r="C68" s="19"/>
    </row>
    <row r="69" spans="1:3" ht="23.25" customHeight="1" thickBot="1">
      <c r="A69" s="6">
        <v>8</v>
      </c>
      <c r="B69" s="7" t="s">
        <v>25</v>
      </c>
      <c r="C69" s="19"/>
    </row>
    <row r="70" spans="1:3" ht="23.25" customHeight="1" thickBot="1">
      <c r="A70" s="6">
        <v>9</v>
      </c>
      <c r="B70" s="7" t="s">
        <v>26</v>
      </c>
      <c r="C70" s="19"/>
    </row>
    <row r="71" spans="1:3" ht="23.25" customHeight="1" thickBot="1">
      <c r="A71" s="6">
        <v>10</v>
      </c>
      <c r="B71" s="7" t="s">
        <v>27</v>
      </c>
      <c r="C71" s="19"/>
    </row>
    <row r="72" spans="1:3" ht="73.5" customHeight="1">
      <c r="A72" s="30" t="s">
        <v>87</v>
      </c>
      <c r="B72" s="30"/>
      <c r="C72" s="30"/>
    </row>
    <row r="73" spans="1:3" ht="25.5" customHeight="1">
      <c r="A73" s="2"/>
    </row>
    <row r="74" spans="1:3" ht="25.5" customHeight="1"/>
    <row r="75" spans="1:3" ht="25.5" customHeight="1"/>
    <row r="76" spans="1:3" ht="25.5" customHeight="1"/>
    <row r="77" spans="1:3" ht="25.5" customHeight="1"/>
    <row r="78" spans="1:3" ht="25.5" customHeight="1"/>
    <row r="79" spans="1:3" ht="25.5" customHeight="1"/>
    <row r="80" spans="1:3"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sheetData>
  <mergeCells count="8">
    <mergeCell ref="A1:B1"/>
    <mergeCell ref="C1:C2"/>
    <mergeCell ref="A72:C72"/>
    <mergeCell ref="A2:B2"/>
    <mergeCell ref="A3:C3"/>
    <mergeCell ref="A4:C4"/>
    <mergeCell ref="A5:C5"/>
    <mergeCell ref="A6:C6"/>
  </mergeCells>
  <pageMargins left="0.5" right="0.2" top="0.32" bottom="0.3"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I42"/>
  <sheetViews>
    <sheetView tabSelected="1" workbookViewId="0">
      <pane ySplit="7" topLeftCell="A35" activePane="bottomLeft" state="frozen"/>
      <selection pane="bottomLeft" activeCell="D50" sqref="D50"/>
    </sheetView>
  </sheetViews>
  <sheetFormatPr defaultRowHeight="17.25"/>
  <cols>
    <col min="1" max="1" width="6.5703125" style="1" customWidth="1"/>
    <col min="2" max="2" width="35.5703125" style="1" customWidth="1"/>
    <col min="3" max="9" width="13.85546875" style="1" customWidth="1"/>
    <col min="10" max="16384" width="9.140625" style="1"/>
  </cols>
  <sheetData>
    <row r="1" spans="1:9" ht="24" customHeight="1">
      <c r="A1" s="31" t="s">
        <v>38</v>
      </c>
      <c r="B1" s="31"/>
      <c r="H1" s="44" t="s">
        <v>28</v>
      </c>
      <c r="I1" s="44"/>
    </row>
    <row r="2" spans="1:9" ht="27" customHeight="1">
      <c r="A2" s="31" t="s">
        <v>39</v>
      </c>
      <c r="B2" s="31"/>
    </row>
    <row r="3" spans="1:9">
      <c r="A3" s="35" t="s">
        <v>58</v>
      </c>
      <c r="B3" s="35"/>
      <c r="C3" s="35"/>
      <c r="D3" s="35"/>
      <c r="E3" s="35"/>
      <c r="F3" s="35"/>
      <c r="G3" s="35"/>
      <c r="H3" s="35"/>
      <c r="I3" s="35"/>
    </row>
    <row r="4" spans="1:9">
      <c r="A4" s="36" t="s">
        <v>89</v>
      </c>
      <c r="B4" s="36"/>
      <c r="C4" s="36"/>
      <c r="D4" s="36"/>
      <c r="E4" s="36"/>
      <c r="F4" s="36"/>
      <c r="G4" s="36"/>
      <c r="H4" s="36"/>
      <c r="I4" s="36"/>
    </row>
    <row r="5" spans="1:9" ht="18" thickBot="1">
      <c r="A5" s="5"/>
      <c r="I5" s="5" t="s">
        <v>29</v>
      </c>
    </row>
    <row r="6" spans="1:9" ht="18" thickBot="1">
      <c r="A6" s="38" t="s">
        <v>2</v>
      </c>
      <c r="B6" s="38" t="s">
        <v>3</v>
      </c>
      <c r="C6" s="38" t="s">
        <v>4</v>
      </c>
      <c r="D6" s="39" t="s">
        <v>30</v>
      </c>
      <c r="E6" s="40"/>
      <c r="F6" s="40"/>
      <c r="G6" s="40"/>
      <c r="H6" s="40"/>
      <c r="I6" s="41"/>
    </row>
    <row r="7" spans="1:9" ht="50.25" customHeight="1" thickBot="1">
      <c r="A7" s="42"/>
      <c r="B7" s="42"/>
      <c r="C7" s="42"/>
      <c r="D7" s="43" t="s">
        <v>50</v>
      </c>
      <c r="E7" s="43" t="s">
        <v>51</v>
      </c>
      <c r="F7" s="43" t="s">
        <v>52</v>
      </c>
      <c r="G7" s="43" t="s">
        <v>53</v>
      </c>
      <c r="H7" s="43" t="s">
        <v>54</v>
      </c>
      <c r="I7" s="43" t="s">
        <v>55</v>
      </c>
    </row>
    <row r="8" spans="1:9" s="14" customFormat="1" ht="18" thickBot="1">
      <c r="A8" s="45" t="s">
        <v>31</v>
      </c>
      <c r="B8" s="46" t="s">
        <v>32</v>
      </c>
      <c r="C8" s="46">
        <v>1</v>
      </c>
      <c r="D8" s="46">
        <v>2</v>
      </c>
      <c r="E8" s="46">
        <v>3</v>
      </c>
      <c r="F8" s="46">
        <v>4</v>
      </c>
      <c r="G8" s="46">
        <v>5</v>
      </c>
      <c r="H8" s="46">
        <v>6</v>
      </c>
      <c r="I8" s="46">
        <v>7</v>
      </c>
    </row>
    <row r="9" spans="1:9" ht="39" customHeight="1" thickBot="1">
      <c r="A9" s="6" t="s">
        <v>5</v>
      </c>
      <c r="B9" s="7" t="s">
        <v>33</v>
      </c>
      <c r="C9" s="18"/>
      <c r="D9" s="18"/>
      <c r="E9" s="18"/>
      <c r="F9" s="18"/>
      <c r="G9" s="18"/>
      <c r="H9" s="18"/>
      <c r="I9" s="18"/>
    </row>
    <row r="10" spans="1:9" ht="39" customHeight="1" thickBot="1">
      <c r="A10" s="8">
        <v>1</v>
      </c>
      <c r="B10" s="9" t="s">
        <v>7</v>
      </c>
      <c r="C10" s="28">
        <f t="shared" ref="C10" si="0">SUM(D10:I10)</f>
        <v>7000000</v>
      </c>
      <c r="D10" s="28">
        <f>D11+D12</f>
        <v>400000</v>
      </c>
      <c r="E10" s="28"/>
      <c r="F10" s="28"/>
      <c r="G10" s="28">
        <f t="shared" ref="G10:I10" si="1">G11+G12</f>
        <v>3800000</v>
      </c>
      <c r="H10" s="28">
        <f t="shared" si="1"/>
        <v>1300000</v>
      </c>
      <c r="I10" s="28">
        <f t="shared" si="1"/>
        <v>1500000</v>
      </c>
    </row>
    <row r="11" spans="1:9" ht="39" customHeight="1" thickBot="1">
      <c r="A11" s="10">
        <v>1.1000000000000001</v>
      </c>
      <c r="B11" s="11" t="s">
        <v>8</v>
      </c>
      <c r="C11" s="18"/>
      <c r="D11" s="18"/>
      <c r="E11" s="18"/>
      <c r="F11" s="18"/>
      <c r="G11" s="18"/>
      <c r="H11" s="18"/>
      <c r="I11" s="18"/>
    </row>
    <row r="12" spans="1:9" ht="39" customHeight="1" thickBot="1">
      <c r="A12" s="10">
        <v>1.2</v>
      </c>
      <c r="B12" s="11" t="s">
        <v>9</v>
      </c>
      <c r="C12" s="18">
        <f t="shared" ref="C12:C17" si="2">SUM(D12:I12)</f>
        <v>7000000</v>
      </c>
      <c r="D12" s="18">
        <f>D13+D14</f>
        <v>400000</v>
      </c>
      <c r="E12" s="18"/>
      <c r="F12" s="18"/>
      <c r="G12" s="18">
        <f t="shared" ref="G12:I12" si="3">G13+G14</f>
        <v>3800000</v>
      </c>
      <c r="H12" s="18">
        <f t="shared" si="3"/>
        <v>1300000</v>
      </c>
      <c r="I12" s="18">
        <f t="shared" si="3"/>
        <v>1500000</v>
      </c>
    </row>
    <row r="13" spans="1:9" s="23" customFormat="1" ht="39" customHeight="1" thickBot="1">
      <c r="A13" s="20"/>
      <c r="B13" s="26" t="s">
        <v>43</v>
      </c>
      <c r="C13" s="27">
        <f t="shared" si="2"/>
        <v>400000</v>
      </c>
      <c r="D13" s="27">
        <v>400000</v>
      </c>
      <c r="E13" s="27"/>
      <c r="F13" s="27"/>
      <c r="G13" s="27"/>
      <c r="H13" s="27"/>
      <c r="I13" s="27"/>
    </row>
    <row r="14" spans="1:9" s="23" customFormat="1" ht="39" customHeight="1" thickBot="1">
      <c r="A14" s="20"/>
      <c r="B14" s="26" t="s">
        <v>44</v>
      </c>
      <c r="C14" s="27">
        <f t="shared" si="2"/>
        <v>6600000</v>
      </c>
      <c r="D14" s="27"/>
      <c r="E14" s="27"/>
      <c r="F14" s="27"/>
      <c r="G14" s="27">
        <v>3800000</v>
      </c>
      <c r="H14" s="27">
        <v>1300000</v>
      </c>
      <c r="I14" s="27">
        <v>1500000</v>
      </c>
    </row>
    <row r="15" spans="1:9" ht="39" customHeight="1" thickBot="1">
      <c r="A15" s="6">
        <v>2</v>
      </c>
      <c r="B15" s="7" t="s">
        <v>10</v>
      </c>
      <c r="C15" s="28">
        <f t="shared" si="2"/>
        <v>5161000</v>
      </c>
      <c r="D15" s="28">
        <f>D16+D17</f>
        <v>211000</v>
      </c>
      <c r="E15" s="28"/>
      <c r="F15" s="28"/>
      <c r="G15" s="28">
        <f t="shared" ref="G15:I15" si="4">G16+G17</f>
        <v>2850000</v>
      </c>
      <c r="H15" s="28">
        <f t="shared" si="4"/>
        <v>975000</v>
      </c>
      <c r="I15" s="28">
        <f t="shared" si="4"/>
        <v>1125000</v>
      </c>
    </row>
    <row r="16" spans="1:9" ht="39" customHeight="1" thickBot="1">
      <c r="A16" s="8">
        <v>2.1</v>
      </c>
      <c r="B16" s="9" t="s">
        <v>23</v>
      </c>
      <c r="C16" s="29">
        <f t="shared" si="2"/>
        <v>4950000</v>
      </c>
      <c r="D16" s="29"/>
      <c r="E16" s="29"/>
      <c r="F16" s="29"/>
      <c r="G16" s="29">
        <f>G14*75%</f>
        <v>2850000</v>
      </c>
      <c r="H16" s="29">
        <f t="shared" ref="H16:I16" si="5">H14*75%</f>
        <v>975000</v>
      </c>
      <c r="I16" s="29">
        <f t="shared" si="5"/>
        <v>1125000</v>
      </c>
    </row>
    <row r="17" spans="1:9" ht="39" customHeight="1" thickBot="1">
      <c r="A17" s="8">
        <v>2.2000000000000002</v>
      </c>
      <c r="B17" s="9" t="s">
        <v>15</v>
      </c>
      <c r="C17" s="29">
        <f t="shared" si="2"/>
        <v>211000</v>
      </c>
      <c r="D17" s="29">
        <v>211000</v>
      </c>
      <c r="E17" s="29"/>
      <c r="F17" s="29"/>
      <c r="G17" s="29"/>
      <c r="H17" s="29"/>
      <c r="I17" s="29"/>
    </row>
    <row r="18" spans="1:9" ht="39" customHeight="1" thickBot="1">
      <c r="A18" s="6">
        <v>3</v>
      </c>
      <c r="B18" s="7" t="s">
        <v>18</v>
      </c>
      <c r="C18" s="28">
        <f>SUM(D18:I18)</f>
        <v>1839000</v>
      </c>
      <c r="D18" s="28">
        <f>D19+D20</f>
        <v>189000</v>
      </c>
      <c r="E18" s="28"/>
      <c r="F18" s="28"/>
      <c r="G18" s="28">
        <f t="shared" ref="G18:I18" si="6">G19+G20</f>
        <v>950000</v>
      </c>
      <c r="H18" s="28">
        <f t="shared" si="6"/>
        <v>325000</v>
      </c>
      <c r="I18" s="28">
        <f t="shared" si="6"/>
        <v>375000</v>
      </c>
    </row>
    <row r="19" spans="1:9" ht="39" customHeight="1" thickBot="1">
      <c r="A19" s="8">
        <v>3.1</v>
      </c>
      <c r="B19" s="9" t="s">
        <v>8</v>
      </c>
      <c r="C19" s="18"/>
      <c r="D19" s="18"/>
      <c r="E19" s="18"/>
      <c r="F19" s="18"/>
      <c r="G19" s="18"/>
      <c r="H19" s="18"/>
      <c r="I19" s="18"/>
    </row>
    <row r="20" spans="1:9" ht="39" customHeight="1" thickBot="1">
      <c r="A20" s="8">
        <v>3.2</v>
      </c>
      <c r="B20" s="9" t="s">
        <v>9</v>
      </c>
      <c r="C20" s="18">
        <f>SUM(D20:I20)</f>
        <v>1839000</v>
      </c>
      <c r="D20" s="18">
        <f>D21+D22</f>
        <v>189000</v>
      </c>
      <c r="E20" s="18"/>
      <c r="F20" s="18"/>
      <c r="G20" s="18">
        <f t="shared" ref="G20:I20" si="7">G21+G22</f>
        <v>950000</v>
      </c>
      <c r="H20" s="18">
        <f t="shared" si="7"/>
        <v>325000</v>
      </c>
      <c r="I20" s="18">
        <f t="shared" si="7"/>
        <v>375000</v>
      </c>
    </row>
    <row r="21" spans="1:9" s="23" customFormat="1" ht="39" customHeight="1" thickBot="1">
      <c r="A21" s="20"/>
      <c r="B21" s="26" t="s">
        <v>43</v>
      </c>
      <c r="C21" s="27">
        <f>SUM(D21:I21)</f>
        <v>189000</v>
      </c>
      <c r="D21" s="27">
        <f>D13-D17</f>
        <v>189000</v>
      </c>
      <c r="E21" s="27"/>
      <c r="F21" s="27"/>
      <c r="G21" s="27"/>
      <c r="H21" s="27"/>
      <c r="I21" s="27"/>
    </row>
    <row r="22" spans="1:9" s="23" customFormat="1" ht="39" customHeight="1" thickBot="1">
      <c r="A22" s="20"/>
      <c r="B22" s="26" t="s">
        <v>44</v>
      </c>
      <c r="C22" s="27">
        <f>SUM(D22:I22)</f>
        <v>1650000</v>
      </c>
      <c r="D22" s="27"/>
      <c r="E22" s="27"/>
      <c r="F22" s="27"/>
      <c r="G22" s="27">
        <f>G14-G16</f>
        <v>950000</v>
      </c>
      <c r="H22" s="27">
        <f t="shared" ref="H22:I22" si="8">H14-H16</f>
        <v>325000</v>
      </c>
      <c r="I22" s="27">
        <f t="shared" si="8"/>
        <v>375000</v>
      </c>
    </row>
    <row r="23" spans="1:9" ht="39" customHeight="1" thickBot="1">
      <c r="A23" s="6" t="s">
        <v>19</v>
      </c>
      <c r="B23" s="7" t="s">
        <v>86</v>
      </c>
      <c r="C23" s="28">
        <f>SUM(D23:I23)</f>
        <v>9286300</v>
      </c>
      <c r="D23" s="28">
        <f>D24+D27+D28+D29+D30+D34+D37+D38+D39+D40</f>
        <v>5687500</v>
      </c>
      <c r="E23" s="28">
        <f t="shared" ref="E23:I23" si="9">E24+E27+E28+E29+E30+E34+E37+E38+E39+E40</f>
        <v>3086800</v>
      </c>
      <c r="F23" s="28">
        <f t="shared" si="9"/>
        <v>512000</v>
      </c>
      <c r="G23" s="28"/>
      <c r="H23" s="28"/>
      <c r="I23" s="28"/>
    </row>
    <row r="24" spans="1:9" s="37" customFormat="1" ht="39" customHeight="1" thickBot="1">
      <c r="A24" s="25">
        <v>1</v>
      </c>
      <c r="B24" s="7" t="s">
        <v>83</v>
      </c>
      <c r="C24" s="28">
        <f>SUM(D24:I24)</f>
        <v>5832500</v>
      </c>
      <c r="D24" s="28">
        <f>D25+D26</f>
        <v>5687500</v>
      </c>
      <c r="E24" s="28">
        <f>E25+E26</f>
        <v>145000</v>
      </c>
      <c r="F24" s="28"/>
      <c r="G24" s="28"/>
      <c r="H24" s="28"/>
      <c r="I24" s="28"/>
    </row>
    <row r="25" spans="1:9" ht="39" customHeight="1" thickBot="1">
      <c r="A25" s="10">
        <v>1.1000000000000001</v>
      </c>
      <c r="B25" s="11" t="s">
        <v>16</v>
      </c>
      <c r="C25" s="18">
        <f>SUM(D25:I25)</f>
        <v>3726100</v>
      </c>
      <c r="D25" s="18">
        <v>3726100</v>
      </c>
      <c r="E25" s="18"/>
      <c r="F25" s="18"/>
      <c r="G25" s="18"/>
      <c r="H25" s="18"/>
      <c r="I25" s="18"/>
    </row>
    <row r="26" spans="1:9" ht="39" customHeight="1" thickBot="1">
      <c r="A26" s="10">
        <v>1.2</v>
      </c>
      <c r="B26" s="11" t="s">
        <v>17</v>
      </c>
      <c r="C26" s="18">
        <f>SUM(D26:I26)</f>
        <v>2106400</v>
      </c>
      <c r="D26" s="18">
        <v>1961400</v>
      </c>
      <c r="E26" s="18">
        <v>145000</v>
      </c>
      <c r="F26" s="18"/>
      <c r="G26" s="18"/>
      <c r="H26" s="18"/>
      <c r="I26" s="18"/>
    </row>
    <row r="27" spans="1:9" ht="39" customHeight="1" thickBot="1">
      <c r="A27" s="6">
        <v>2</v>
      </c>
      <c r="B27" s="7" t="s">
        <v>20</v>
      </c>
      <c r="C27" s="18"/>
      <c r="D27" s="18"/>
      <c r="E27" s="18"/>
      <c r="F27" s="18"/>
      <c r="G27" s="18"/>
      <c r="H27" s="18"/>
      <c r="I27" s="18"/>
    </row>
    <row r="28" spans="1:9" ht="39" customHeight="1" thickBot="1">
      <c r="A28" s="6">
        <v>3</v>
      </c>
      <c r="B28" s="7" t="s">
        <v>34</v>
      </c>
      <c r="C28" s="18"/>
      <c r="D28" s="18"/>
      <c r="E28" s="18"/>
      <c r="F28" s="18"/>
      <c r="G28" s="18"/>
      <c r="H28" s="18"/>
      <c r="I28" s="18"/>
    </row>
    <row r="29" spans="1:9" ht="39" customHeight="1" thickBot="1">
      <c r="A29" s="6">
        <v>4</v>
      </c>
      <c r="B29" s="7" t="s">
        <v>22</v>
      </c>
      <c r="C29" s="18"/>
      <c r="D29" s="18"/>
      <c r="E29" s="18"/>
      <c r="F29" s="18"/>
      <c r="G29" s="18"/>
      <c r="H29" s="18"/>
      <c r="I29" s="18"/>
    </row>
    <row r="30" spans="1:9" ht="39" customHeight="1" thickBot="1">
      <c r="A30" s="6">
        <v>5</v>
      </c>
      <c r="B30" s="7" t="s">
        <v>90</v>
      </c>
      <c r="C30" s="28">
        <f>SUM(D30:I30)</f>
        <v>2941800</v>
      </c>
      <c r="D30" s="28"/>
      <c r="E30" s="28">
        <f>SUM(E31:E33)</f>
        <v>2941800</v>
      </c>
      <c r="F30" s="28"/>
      <c r="G30" s="28"/>
      <c r="H30" s="28"/>
      <c r="I30" s="28"/>
    </row>
    <row r="31" spans="1:9" ht="39" customHeight="1" thickBot="1">
      <c r="A31" s="10">
        <v>5.0999999999999996</v>
      </c>
      <c r="B31" s="11" t="s">
        <v>12</v>
      </c>
      <c r="C31" s="18">
        <f>SUM(D31:I31)</f>
        <v>1391800</v>
      </c>
      <c r="D31" s="18"/>
      <c r="E31" s="18">
        <v>1391800</v>
      </c>
      <c r="F31" s="18"/>
      <c r="G31" s="18"/>
      <c r="H31" s="18"/>
      <c r="I31" s="18"/>
    </row>
    <row r="32" spans="1:9" ht="39" customHeight="1" thickBot="1">
      <c r="A32" s="10">
        <v>5.2</v>
      </c>
      <c r="B32" s="11" t="s">
        <v>56</v>
      </c>
      <c r="C32" s="18">
        <f t="shared" ref="C32:C35" si="10">SUM(D32:I32)</f>
        <v>1186000</v>
      </c>
      <c r="D32" s="18"/>
      <c r="E32" s="18">
        <v>1186000</v>
      </c>
      <c r="F32" s="18"/>
      <c r="G32" s="18"/>
      <c r="H32" s="18"/>
      <c r="I32" s="18"/>
    </row>
    <row r="33" spans="1:9" ht="39" customHeight="1" thickBot="1">
      <c r="A33" s="10">
        <v>5.3</v>
      </c>
      <c r="B33" s="11" t="s">
        <v>57</v>
      </c>
      <c r="C33" s="18">
        <f t="shared" si="10"/>
        <v>364000</v>
      </c>
      <c r="D33" s="18"/>
      <c r="E33" s="18">
        <v>364000</v>
      </c>
      <c r="F33" s="18"/>
      <c r="G33" s="18"/>
      <c r="H33" s="18"/>
      <c r="I33" s="18"/>
    </row>
    <row r="34" spans="1:9" ht="39" customHeight="1" thickBot="1">
      <c r="A34" s="6">
        <v>6</v>
      </c>
      <c r="B34" s="7" t="s">
        <v>91</v>
      </c>
      <c r="C34" s="28">
        <f t="shared" si="10"/>
        <v>512000</v>
      </c>
      <c r="D34" s="28"/>
      <c r="E34" s="28"/>
      <c r="F34" s="28">
        <f>F35+F36</f>
        <v>512000</v>
      </c>
      <c r="G34" s="28"/>
      <c r="H34" s="28"/>
      <c r="I34" s="28"/>
    </row>
    <row r="35" spans="1:9" ht="39" customHeight="1" thickBot="1">
      <c r="A35" s="10">
        <v>6.1</v>
      </c>
      <c r="B35" s="11" t="s">
        <v>12</v>
      </c>
      <c r="C35" s="18">
        <f t="shared" si="10"/>
        <v>512000</v>
      </c>
      <c r="D35" s="18"/>
      <c r="E35" s="18"/>
      <c r="F35" s="18">
        <v>512000</v>
      </c>
      <c r="G35" s="18"/>
      <c r="H35" s="18"/>
      <c r="I35" s="18"/>
    </row>
    <row r="36" spans="1:9" ht="39" customHeight="1" thickBot="1">
      <c r="A36" s="10">
        <v>6.2</v>
      </c>
      <c r="B36" s="11" t="s">
        <v>14</v>
      </c>
      <c r="C36" s="18"/>
      <c r="D36" s="18"/>
      <c r="E36" s="18"/>
      <c r="F36" s="18"/>
      <c r="G36" s="18"/>
      <c r="H36" s="18"/>
      <c r="I36" s="18"/>
    </row>
    <row r="37" spans="1:9" ht="39" customHeight="1" thickBot="1">
      <c r="A37" s="6">
        <v>7</v>
      </c>
      <c r="B37" s="7" t="s">
        <v>35</v>
      </c>
      <c r="C37" s="18"/>
      <c r="D37" s="18"/>
      <c r="E37" s="18"/>
      <c r="F37" s="18"/>
      <c r="G37" s="18"/>
      <c r="H37" s="18"/>
      <c r="I37" s="18"/>
    </row>
    <row r="38" spans="1:9" ht="39" customHeight="1" thickBot="1">
      <c r="A38" s="6">
        <v>8</v>
      </c>
      <c r="B38" s="7" t="s">
        <v>25</v>
      </c>
      <c r="C38" s="18"/>
      <c r="D38" s="18"/>
      <c r="E38" s="18"/>
      <c r="F38" s="18"/>
      <c r="G38" s="18"/>
      <c r="H38" s="18"/>
      <c r="I38" s="18"/>
    </row>
    <row r="39" spans="1:9" ht="39" customHeight="1" thickBot="1">
      <c r="A39" s="6">
        <v>9</v>
      </c>
      <c r="B39" s="7" t="s">
        <v>26</v>
      </c>
      <c r="C39" s="18"/>
      <c r="D39" s="18"/>
      <c r="E39" s="18"/>
      <c r="F39" s="18"/>
      <c r="G39" s="18"/>
      <c r="H39" s="18"/>
      <c r="I39" s="18"/>
    </row>
    <row r="40" spans="1:9" ht="39" customHeight="1" thickBot="1">
      <c r="A40" s="6">
        <v>10</v>
      </c>
      <c r="B40" s="7" t="s">
        <v>27</v>
      </c>
      <c r="C40" s="18"/>
      <c r="D40" s="18"/>
      <c r="E40" s="18"/>
      <c r="F40" s="18"/>
      <c r="G40" s="18"/>
      <c r="H40" s="18"/>
      <c r="I40" s="18"/>
    </row>
    <row r="41" spans="1:9" ht="39" customHeight="1" thickBot="1">
      <c r="A41" s="10"/>
      <c r="B41" s="7" t="s">
        <v>36</v>
      </c>
      <c r="C41" s="18"/>
      <c r="D41" s="18"/>
      <c r="E41" s="18"/>
      <c r="F41" s="18"/>
      <c r="G41" s="18"/>
      <c r="H41" s="18"/>
      <c r="I41" s="18"/>
    </row>
    <row r="42" spans="1:9" ht="39" customHeight="1" thickBot="1">
      <c r="A42" s="10"/>
      <c r="B42" s="7" t="s">
        <v>37</v>
      </c>
      <c r="C42" s="18"/>
      <c r="D42" s="18"/>
      <c r="E42" s="18"/>
      <c r="F42" s="18"/>
      <c r="G42" s="18"/>
      <c r="H42" s="18"/>
      <c r="I42" s="18"/>
    </row>
  </sheetData>
  <mergeCells count="9">
    <mergeCell ref="A3:I3"/>
    <mergeCell ref="A4:I4"/>
    <mergeCell ref="A1:B1"/>
    <mergeCell ref="A2:B2"/>
    <mergeCell ref="H1:I1"/>
    <mergeCell ref="A6:A7"/>
    <mergeCell ref="B6:B7"/>
    <mergeCell ref="C6:C7"/>
    <mergeCell ref="D6:I6"/>
  </mergeCells>
  <pageMargins left="0.39" right="0.2" top="0.22" bottom="0.2" header="0.2" footer="0.2"/>
  <pageSetup paperSize="9" orientation="landscape"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AB251108C330488A1A42BE8AE39165" ma:contentTypeVersion="1" ma:contentTypeDescription="Create a new document." ma:contentTypeScope="" ma:versionID="962f7dc7f0c6a03cdd1b43444bfab3f2">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DF56521-213A-4946-AB3B-B6969321E27E}"/>
</file>

<file path=customXml/itemProps2.xml><?xml version="1.0" encoding="utf-8"?>
<ds:datastoreItem xmlns:ds="http://schemas.openxmlformats.org/officeDocument/2006/customXml" ds:itemID="{4E93E669-D733-4C76-817C-143F13A916CB}"/>
</file>

<file path=customXml/itemProps3.xml><?xml version="1.0" encoding="utf-8"?>
<ds:datastoreItem xmlns:ds="http://schemas.openxmlformats.org/officeDocument/2006/customXml" ds:itemID="{CDA7F2B1-54E5-4C6C-9E15-3EC67040C1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MB 48</vt:lpstr>
      <vt:lpstr>MB 49</vt:lpstr>
      <vt:lpstr>Sheet3</vt:lpstr>
      <vt:lpstr>'MB 48'!Print_Titles</vt:lpstr>
      <vt:lpstr>'MB 49'!Print_Titles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2019-01-05T08:36:01Z</cp:lastPrinted>
  <dcterms:created xsi:type="dcterms:W3CDTF">2019-01-05T03:46:09Z</dcterms:created>
  <dcterms:modified xsi:type="dcterms:W3CDTF">2019-01-05T08:37:48Z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0x010100CDAB251108C330488A1A42BE8AE39165</vt:lpwstr>
  </property>
</Properties>
</file>